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endar" sheetId="1" state="visible" r:id="rId3"/>
    <sheet name="Dashboard" sheetId="2" state="visible" r:id="rId4"/>
    <sheet name="Playbook &amp; Links" sheetId="3" state="visible" r:id="rId5"/>
    <sheet name="Content pillars" sheetId="4" state="visible" r:id="rId6"/>
    <sheet name="Campaign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<sst xmlns="http://schemas.openxmlformats.org/spreadsheetml/2006/main" count="245" uniqueCount="165">
  <si>
    <t xml:space="preserve">Northlight Studio Content Calendar</t>
  </si>
  <si>
    <t xml:space="preserve">One row per piece of content. Set Status and Channel from the dropdowns. Sort by Publish date to plan.</t>
  </si>
  <si>
    <t xml:space="preserve">SAMPLE. Northlight Studio is a fictional creative agency. Every name, date, figure, and post in this workbook is invented for illustration.</t>
  </si>
  <si>
    <t xml:space="preserve">Publish date</t>
  </si>
  <si>
    <t xml:space="preserve">Status</t>
  </si>
  <si>
    <t xml:space="preserve">Channel</t>
  </si>
  <si>
    <t xml:space="preserve">Content pillar</t>
  </si>
  <si>
    <t xml:space="preserve">Campaign</t>
  </si>
  <si>
    <t xml:space="preserve">Title / hook</t>
  </si>
  <si>
    <t xml:space="preserve">Format</t>
  </si>
  <si>
    <t xml:space="preserve">Owner</t>
  </si>
  <si>
    <t xml:space="preserve">CTA / link goal</t>
  </si>
  <si>
    <t xml:space="preserve">Asset link</t>
  </si>
  <si>
    <t xml:space="preserve">Accompanying text (if needed)</t>
  </si>
  <si>
    <t xml:space="preserve">Notes / performance</t>
  </si>
  <si>
    <t xml:space="preserve">Impressions</t>
  </si>
  <si>
    <t xml:space="preserve">Comments</t>
  </si>
  <si>
    <t xml:space="preserve">Likes</t>
  </si>
  <si>
    <t xml:space="preserve">Published</t>
  </si>
  <si>
    <t xml:space="preserve">LinkedIn</t>
  </si>
  <si>
    <t xml:space="preserve">Behind the build</t>
  </si>
  <si>
    <t xml:space="preserve">Always-on</t>
  </si>
  <si>
    <t xml:space="preserve">Why we stopped reviewing every single deliverable</t>
  </si>
  <si>
    <t xml:space="preserve">Text post</t>
  </si>
  <si>
    <t xml:space="preserve">Founder</t>
  </si>
  <si>
    <t xml:space="preserve">Follow</t>
  </si>
  <si>
    <t xml:space="preserve">N/A</t>
  </si>
  <si>
    <t xml:space="preserve">Until August, every piece of work in the studio crossed my desk before it left. It felt like quality control. It was a bottleneck.
We moved to a two step review: the studio director signs off on standard work, I see new clients and flagged items only. Turnaround dropped by four days in the first month.
More on how we got there in the coming weeks.</t>
  </si>
  <si>
    <t xml:space="preserve">Strong comments from other agency owners. Repurpose as a short article.</t>
  </si>
  <si>
    <t xml:space="preserve">Client work</t>
  </si>
  <si>
    <t xml:space="preserve">Fall showcase</t>
  </si>
  <si>
    <t xml:space="preserve">Rebrand for a regional coffee roaster: before and after</t>
  </si>
  <si>
    <t xml:space="preserve">Carousel</t>
  </si>
  <si>
    <t xml:space="preserve">Marketing coordinator</t>
  </si>
  <si>
    <t xml:space="preserve">See the case study</t>
  </si>
  <si>
    <t xml:space="preserve">Northlight_Roaster_Carousel_v3.pdf</t>
  </si>
  <si>
    <t xml:space="preserve">A 40 year old roaster, a label that had not changed since 1998, and a new wholesale line that needed to sit on grocery shelves.
Swipe for the before, the after, and the three constraints that shaped the system.</t>
  </si>
  <si>
    <t xml:space="preserve">Client approved the post 9/1. Tag the client account.</t>
  </si>
  <si>
    <t xml:space="preserve">Email</t>
  </si>
  <si>
    <t xml:space="preserve">Newsletter: three projects that shipped this summer</t>
  </si>
  <si>
    <t xml:space="preserve">Newsletter</t>
  </si>
  <si>
    <t xml:space="preserve">Book an intro call</t>
  </si>
  <si>
    <t xml:space="preserve">Newsletter_Sept_2026.html</t>
  </si>
  <si>
    <t xml:space="preserve">Open rate 41%. Two replies asking about retainer availability.</t>
  </si>
  <si>
    <t xml:space="preserve">Point of view</t>
  </si>
  <si>
    <t xml:space="preserve">A retainer is a promise about capacity, not a discount</t>
  </si>
  <si>
    <t xml:space="preserve">Most agencies price retainers as a volume discount. We price them as reserved capacity. The client gets a team that is already up to speed and a fixed number of hours that do not get resold.
The difference shows up in month three, when the work that would have waited for a proposal just starts.</t>
  </si>
  <si>
    <t xml:space="preserve">Highest reach this quarter. Pin to profile.</t>
  </si>
  <si>
    <t xml:space="preserve">Scheduled</t>
  </si>
  <si>
    <t xml:space="preserve">Process</t>
  </si>
  <si>
    <t xml:space="preserve">Our project kickoff checklist, annotated</t>
  </si>
  <si>
    <t xml:space="preserve">Studio director</t>
  </si>
  <si>
    <t xml:space="preserve">Download the checklist</t>
  </si>
  <si>
    <t xml:space="preserve">Kickoff_Checklist_Carousel_v2.pdf</t>
  </si>
  <si>
    <t xml:space="preserve">Every project at Northlight starts with the same twelve questions. Here they are, with the reason each one exists.
The checklist is free to download at the link in the comments.</t>
  </si>
  <si>
    <t xml:space="preserve">Lead magnet. Landing page live 9/12.</t>
  </si>
  <si>
    <t xml:space="preserve">Website</t>
  </si>
  <si>
    <t xml:space="preserve">Article: How we run a two step creative review</t>
  </si>
  <si>
    <t xml:space="preserve">Article</t>
  </si>
  <si>
    <t xml:space="preserve">northlightstudio.com/notes/two-step-review</t>
  </si>
  <si>
    <t xml:space="preserve">Long form version of the 9/1 post.</t>
  </si>
  <si>
    <t xml:space="preserve">In review</t>
  </si>
  <si>
    <t xml:space="preserve">Packaging system for a skincare launch</t>
  </si>
  <si>
    <t xml:space="preserve">Image &amp; Text</t>
  </si>
  <si>
    <t xml:space="preserve">Northlight_Skincare_Hero.png</t>
  </si>
  <si>
    <t xml:space="preserve">Twelve SKUs, one system. The brief asked for a range that reads as a family on the shelf and as individuals in the hand.
Case study at the link.</t>
  </si>
  <si>
    <t xml:space="preserve">Awaiting client sign off on photography.</t>
  </si>
  <si>
    <t xml:space="preserve">Drafting</t>
  </si>
  <si>
    <t xml:space="preserve">We are hiring a producer. Here is what the role actually does.</t>
  </si>
  <si>
    <t xml:space="preserve">Apply</t>
  </si>
  <si>
    <t xml:space="preserve">Producer_Scorecard.pdf</t>
  </si>
  <si>
    <t xml:space="preserve">Pull from the producer scorecard. Keep it plain.</t>
  </si>
  <si>
    <t xml:space="preserve">Newsletter: what a producer changes in a ten person studio</t>
  </si>
  <si>
    <t xml:space="preserve">Reply</t>
  </si>
  <si>
    <t xml:space="preserve">Ties to the hiring post.</t>
  </si>
  <si>
    <t xml:space="preserve">Idea</t>
  </si>
  <si>
    <t xml:space="preserve">Q4 planning</t>
  </si>
  <si>
    <t xml:space="preserve">How we scope a retainer: the intake questions</t>
  </si>
  <si>
    <t xml:space="preserve">Annual report design for a community foundation</t>
  </si>
  <si>
    <t xml:space="preserve">Confirm permission with the client first.</t>
  </si>
  <si>
    <t xml:space="preserve">Event</t>
  </si>
  <si>
    <t xml:space="preserve">Panel: pricing creative work in a small market</t>
  </si>
  <si>
    <t xml:space="preserve">Talk</t>
  </si>
  <si>
    <t xml:space="preserve">Register</t>
  </si>
  <si>
    <t xml:space="preserve">Regional design association, date TBC.</t>
  </si>
  <si>
    <t xml:space="preserve">On hold</t>
  </si>
  <si>
    <t xml:space="preserve">The subscription audit: nineteen tools down to eleven</t>
  </si>
  <si>
    <t xml:space="preserve">Hold until the last cancellation clears.</t>
  </si>
  <si>
    <t xml:space="preserve">Northlight Content Dashboard</t>
  </si>
  <si>
    <t xml:space="preserve">Live from the Calendar tab. Log impressions, comments, and likes there after each post and these update.</t>
  </si>
  <si>
    <t xml:space="preserve">Content by status</t>
  </si>
  <si>
    <t xml:space="preserve">Avg engagement (published)</t>
  </si>
  <si>
    <t xml:space="preserve">Count</t>
  </si>
  <si>
    <t xml:space="preserve">Metric</t>
  </si>
  <si>
    <t xml:space="preserve">Average</t>
  </si>
  <si>
    <t xml:space="preserve">Avg impressions</t>
  </si>
  <si>
    <t xml:space="preserve">Avg comments</t>
  </si>
  <si>
    <t xml:space="preserve">Avg likes</t>
  </si>
  <si>
    <t xml:space="preserve">Top 3 posts by impressions</t>
  </si>
  <si>
    <t xml:space="preserve">Total</t>
  </si>
  <si>
    <t xml:space="preserve">Rank</t>
  </si>
  <si>
    <t xml:space="preserve">Cadence</t>
  </si>
  <si>
    <t xml:space="preserve">Published posts</t>
  </si>
  <si>
    <t xml:space="preserve">Weeks under review</t>
  </si>
  <si>
    <t xml:space="preserve">Avg posts per week (published)</t>
  </si>
  <si>
    <t xml:space="preserve">Tip: LinkedIn stats do not sync automatically. After each post, open its analytics and type the numbers into the Calendar tab. Two minutes a week and this dashboard does the rest.</t>
  </si>
  <si>
    <t xml:space="preserve">Weeks under review is an input. Edit it to match the period you are measuring.</t>
  </si>
  <si>
    <t xml:space="preserve">Northlight Content Playbook &amp; Links</t>
  </si>
  <si>
    <t xml:space="preserve">Your reference sheet for creating content. Workflow, cadence rules, and the links you reuse.</t>
  </si>
  <si>
    <t xml:space="preserve">The workflow</t>
  </si>
  <si>
    <t xml:space="preserve">1. Batch your ideas</t>
  </si>
  <si>
    <t xml:space="preserve">At the start of each week, fill the Calendar tab with ideas. Set their Status to Idea. Creating in batches is far easier than scrambling for something to post each day.</t>
  </si>
  <si>
    <t xml:space="preserve">2. Assign a pillar and a channel</t>
  </si>
  <si>
    <t xml:space="preserve">Give every post one content pillar (your recurring themes) and one channel. This keeps your mix balanced instead of posting the same kind of thing over and over.</t>
  </si>
  <si>
    <t xml:space="preserve">3. Move it through the stages</t>
  </si>
  <si>
    <t xml:space="preserve">As you work on a post, update its Status: Idea, then Drafting, then In review, then Scheduled, then Published. The color changes so you can see at a glance where everything stands.</t>
  </si>
  <si>
    <t xml:space="preserve">4. Schedule it ahead</t>
  </si>
  <si>
    <t xml:space="preserve">Write and queue posts in advance rather than posting live. Batching plus scheduling is what makes a small content operation sustainable.</t>
  </si>
  <si>
    <t xml:space="preserve">5. Log how it did</t>
  </si>
  <si>
    <t xml:space="preserve">After a post publishes, drop the link and a quick note on what worked in the Notes column. Over time this tells you which pillars and hooks land, so the calendar gets smarter.</t>
  </si>
  <si>
    <t xml:space="preserve">Cadence rules</t>
  </si>
  <si>
    <t xml:space="preserve">Minimum</t>
  </si>
  <si>
    <t xml:space="preserve">Two posts per week on LinkedIn, one newsletter per month.</t>
  </si>
  <si>
    <t xml:space="preserve">Review</t>
  </si>
  <si>
    <t xml:space="preserve">Anything client facing gets client approval in writing before it is scheduled. Log the approval date in Notes.</t>
  </si>
  <si>
    <t xml:space="preserve">Founder time</t>
  </si>
  <si>
    <t xml:space="preserve">The founder writes one post per week, no more. Everything else is drafted by the marketing coordinator or the studio director.</t>
  </si>
  <si>
    <t xml:space="preserve">Weekly slot</t>
  </si>
  <si>
    <t xml:space="preserve">Content is reviewed in the Tuesday operating meeting. Nothing is scheduled outside that meeting.</t>
  </si>
  <si>
    <t xml:space="preserve">Links you reuse</t>
  </si>
  <si>
    <t xml:space="preserve">Case study index</t>
  </si>
  <si>
    <t xml:space="preserve">northlightstudio.com/work</t>
  </si>
  <si>
    <t xml:space="preserve">Intro call booking</t>
  </si>
  <si>
    <t xml:space="preserve">northlightstudio.com/intro</t>
  </si>
  <si>
    <t xml:space="preserve">Kickoff checklist download</t>
  </si>
  <si>
    <t xml:space="preserve">northlightstudio.com/kickoff</t>
  </si>
  <si>
    <t xml:space="preserve">Brand asset folder</t>
  </si>
  <si>
    <t xml:space="preserve">Shared drive: Northlight / Marketing / Brand</t>
  </si>
  <si>
    <t xml:space="preserve">Content Pillars</t>
  </si>
  <si>
    <t xml:space="preserve">Your recurring themes. Rotate these so the feed reads as a point of view, not random posts.</t>
  </si>
  <si>
    <t xml:space="preserve">Pillar</t>
  </si>
  <si>
    <t xml:space="preserve">What it does</t>
  </si>
  <si>
    <t xml:space="preserve">Example angle</t>
  </si>
  <si>
    <t xml:space="preserve">Rough mix %</t>
  </si>
  <si>
    <t xml:space="preserve">Positions the founder as an operator with opinions about how agency work should run</t>
  </si>
  <si>
    <t xml:space="preserve">Retainers as capacity; pricing creative work</t>
  </si>
  <si>
    <t xml:space="preserve">Shows the output and the thinking behind it</t>
  </si>
  <si>
    <t xml:space="preserve">Rebrand carousels; packaging systems</t>
  </si>
  <si>
    <t xml:space="preserve">Makes the way the studio works visible and reusable</t>
  </si>
  <si>
    <t xml:space="preserve">Kickoff checklist; two step review</t>
  </si>
  <si>
    <t xml:space="preserve">Humanizes the studio and shows how it is changing</t>
  </si>
  <si>
    <t xml:space="preserve">Hiring a producer; the subscription audit</t>
  </si>
  <si>
    <t xml:space="preserve">Campaigns</t>
  </si>
  <si>
    <t xml:space="preserve">Group content by push. Each campaign has a goal and a date range.</t>
  </si>
  <si>
    <t xml:space="preserve">Goal</t>
  </si>
  <si>
    <t xml:space="preserve">Start</t>
  </si>
  <si>
    <t xml:space="preserve">End</t>
  </si>
  <si>
    <t xml:space="preserve">Primary CTA</t>
  </si>
  <si>
    <t xml:space="preserve">Notes</t>
  </si>
  <si>
    <t xml:space="preserve">Publish three summer projects to fill the Q4 pipeline</t>
  </si>
  <si>
    <t xml:space="preserve">One project every ten days; newsletter recap mid month</t>
  </si>
  <si>
    <t xml:space="preserve">Position retainer capacity for January starts</t>
  </si>
  <si>
    <t xml:space="preserve">Scoping and pricing content; panel appearance if confirmed</t>
  </si>
  <si>
    <t xml:space="preserve">Steady pillar rotation between campaigns</t>
  </si>
  <si>
    <t xml:space="preserve">Keep the two posts per week minimum even with no active push</t>
  </si>
</sst>
</file>

<file path=xl/styles.xml><?xml version="1.0" encoding="utf-8"?>
<styleSheet xmlns="http://schemas.openxmlformats.org/spreadsheetml/2006/main">
  <numFmts count="5">
    <numFmt numFmtId="164" formatCode="General"/>
    <numFmt numFmtId="165" formatCode="mmm\ d&quot;, &quot;yyyy"/>
    <numFmt numFmtId="166" formatCode="#,##0"/>
    <numFmt numFmtId="167" formatCode="0.0"/>
    <numFmt numFmtId="168" formatCode="0%"/>
  </numFmts>
  <fonts count="12">
    <font>
      <sz val="11"/>
      <color theme="1"/>
      <name val="Calibri"/>
      <family val="2"/>
      <charset val="1"/>
    </font>
    <font>
      <sz val="10"/>
      <name val="Arial"/>
      <family val="0"/>
    </font>
    <font>
      <sz val="10"/>
      <name val="Arial"/>
      <family val="0"/>
    </font>
    <font>
      <sz val="10"/>
      <name val="Arial"/>
      <family val="0"/>
    </font>
    <font>
      <b val="true"/>
      <sz val="16"/>
      <color rgb="FF22303C"/>
      <name val="Arial"/>
      <family val="0"/>
      <charset val="1"/>
    </font>
    <font>
      <i val="true"/>
      <sz val="10"/>
      <color rgb="FF64789B"/>
      <name val="Arial"/>
      <family val="0"/>
      <charset val="1"/>
    </font>
    <font>
      <i val="true"/>
      <sz val="9"/>
      <color rgb="FF64789B"/>
      <name val="Arial"/>
      <family val="0"/>
      <charset val="1"/>
    </font>
    <font>
      <b val="true"/>
      <sz val="10"/>
      <color rgb="FFFFFFFF"/>
      <name val="Arial"/>
      <family val="0"/>
      <charset val="1"/>
    </font>
    <font>
      <sz val="10"/>
      <color rgb="FF22303C"/>
      <name val="Arial"/>
      <family val="0"/>
      <charset val="1"/>
    </font>
    <font>
      <b val="true"/>
      <sz val="11"/>
      <color rgb="FF22303C"/>
      <name val="Arial"/>
      <family val="0"/>
      <charset val="1"/>
    </font>
    <font>
      <b val="true"/>
      <sz val="10"/>
      <color rgb="FF22303C"/>
      <name val="Arial"/>
      <family val="0"/>
      <charset val="1"/>
    </font>
    <font>
      <sz val="10"/>
      <color rgb="FF0000FF"/>
      <name val="Arial"/>
      <family val="0"/>
      <charset val="1"/>
    </font>
  </fonts>
  <fills count="3">
    <fill>
      <patternFill patternType="none"/>
    </fill>
    <fill>
      <patternFill patternType="gray125"/>
    </fill>
    <fill>
      <patternFill patternType="solid">
        <fgColor rgb="FF22303C"/>
        <bgColor rgb="FF333300"/>
      </patternFill>
    </fill>
  </fills>
  <borders count="2">
    <border diagonalUp="false" diagonalDown="false">
      <left/>
      <right/>
      <top/>
      <bottom/>
      <diagonal/>
    </border>
    <border diagonalUp="false" diagonalDown="false">
      <left style="thin">
        <color rgb="FFD0D7DE"/>
      </left>
      <right style="thin">
        <color rgb="FFD0D7DE"/>
      </right>
      <top style="thin">
        <color rgb="FFD0D7DE"/>
      </top>
      <bottom style="thin">
        <color rgb="FFD0D7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5" fontId="8"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8" fontId="8" fillId="0" borderId="1" xfId="0" applyFont="true" applyBorder="true" applyAlignment="true" applyProtection="false">
      <alignment horizontal="general" vertical="top" textRotation="0" wrapText="tru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bgColor rgb="FFF2F2F2"/>
        </patternFill>
      </fill>
    </dxf>
    <dxf>
      <fill>
        <patternFill>
          <bgColor rgb="FFFFF2CC"/>
        </patternFill>
      </fill>
    </dxf>
    <dxf>
      <fill>
        <patternFill>
          <bgColor rgb="FFFCE4D6"/>
        </patternFill>
      </fill>
    </dxf>
    <dxf>
      <fill>
        <patternFill>
          <bgColor rgb="FFDDEBF7"/>
        </patternFill>
      </fill>
    </dxf>
    <dxf>
      <fill>
        <patternFill>
          <bgColor rgb="FFE2EFDA"/>
        </patternFill>
      </fill>
    </dxf>
    <dxf>
      <fill>
        <patternFill>
          <bgColor rgb="FFE7E6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DEBF7"/>
      <rgbColor rgb="FF660066"/>
      <rgbColor rgb="FFFF8080"/>
      <rgbColor rgb="FF0066CC"/>
      <rgbColor rgb="FFD0D7DE"/>
      <rgbColor rgb="FF000080"/>
      <rgbColor rgb="FFFF00FF"/>
      <rgbColor rgb="FFFFFF00"/>
      <rgbColor rgb="FF00FFFF"/>
      <rgbColor rgb="FF800080"/>
      <rgbColor rgb="FF800000"/>
      <rgbColor rgb="FF008080"/>
      <rgbColor rgb="FF0000FF"/>
      <rgbColor rgb="FF00CCFF"/>
      <rgbColor rgb="FFF2F2F2"/>
      <rgbColor rgb="FFE2EFDA"/>
      <rgbColor rgb="FFE7E6E6"/>
      <rgbColor rgb="FF99CCFF"/>
      <rgbColor rgb="FFFF99CC"/>
      <rgbColor rgb="FFCC99FF"/>
      <rgbColor rgb="FFFCE4D6"/>
      <rgbColor rgb="FF3366FF"/>
      <rgbColor rgb="FF33CCCC"/>
      <rgbColor rgb="FF99CC00"/>
      <rgbColor rgb="FFFFCC00"/>
      <rgbColor rgb="FFFF9900"/>
      <rgbColor rgb="FFFF6600"/>
      <rgbColor rgb="FF64789B"/>
      <rgbColor rgb="FF969696"/>
      <rgbColor rgb="FF003366"/>
      <rgbColor rgb="FF339966"/>
      <rgbColor rgb="FF003300"/>
      <rgbColor rgb="FF333300"/>
      <rgbColor rgb="FF993300"/>
      <rgbColor rgb="FF993366"/>
      <rgbColor rgb="FF333399"/>
      <rgbColor rgb="FF22303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2"/>
    <col collapsed="false" customWidth="true" hidden="false" outlineLevel="0" max="3" min="3" style="0" width="11"/>
    <col collapsed="false" customWidth="true" hidden="false" outlineLevel="0" max="4" min="4" style="0" width="18"/>
    <col collapsed="false" customWidth="true" hidden="false" outlineLevel="0" max="5" min="5" style="0" width="20"/>
    <col collapsed="false" customWidth="true" hidden="false" outlineLevel="0" max="6" min="6" style="0" width="38"/>
    <col collapsed="false" customWidth="true" hidden="false" outlineLevel="0" max="7" min="7" style="0" width="14"/>
    <col collapsed="false" customWidth="true" hidden="false" outlineLevel="0" max="8" min="8" style="0" width="17"/>
    <col collapsed="false" customWidth="true" hidden="false" outlineLevel="0" max="9" min="9" style="0" width="20"/>
    <col collapsed="false" customWidth="true" hidden="false" outlineLevel="0" max="10" min="10" style="0" width="26"/>
    <col collapsed="false" customWidth="true" hidden="false" outlineLevel="0" max="11" min="11" style="0" width="60"/>
    <col collapsed="false" customWidth="true" hidden="false" outlineLevel="0" max="12" min="12" style="0" width="40"/>
    <col collapsed="false" customWidth="true" hidden="false" outlineLevel="0" max="13" min="13" style="0" width="12"/>
    <col collapsed="false" customWidth="true" hidden="false" outlineLevel="0" max="14" min="14" style="0" width="11"/>
    <col collapsed="false" customWidth="true" hidden="false" outlineLevel="0" max="15" min="15" style="0" width="9"/>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5" customFormat="false" ht="15" hidden="false" customHeight="false" outlineLevel="0" collapsed="false">
      <c r="A5" s="4" t="s">
        <v>3</v>
      </c>
      <c r="B5" s="4" t="s">
        <v>4</v>
      </c>
      <c r="C5" s="4" t="s">
        <v>5</v>
      </c>
      <c r="D5" s="4" t="s">
        <v>6</v>
      </c>
      <c r="E5" s="4" t="s">
        <v>7</v>
      </c>
      <c r="F5" s="4" t="s">
        <v>8</v>
      </c>
      <c r="G5" s="4" t="s">
        <v>9</v>
      </c>
      <c r="H5" s="4" t="s">
        <v>10</v>
      </c>
      <c r="I5" s="4" t="s">
        <v>11</v>
      </c>
      <c r="J5" s="4" t="s">
        <v>12</v>
      </c>
      <c r="K5" s="4" t="s">
        <v>13</v>
      </c>
      <c r="L5" s="4" t="s">
        <v>14</v>
      </c>
      <c r="M5" s="4" t="s">
        <v>15</v>
      </c>
      <c r="N5" s="4" t="s">
        <v>16</v>
      </c>
      <c r="O5" s="4" t="s">
        <v>17</v>
      </c>
    </row>
    <row r="6" customFormat="false" ht="60" hidden="false" customHeight="true" outlineLevel="0" collapsed="false">
      <c r="A6" s="5" t="n">
        <v>46266</v>
      </c>
      <c r="B6" s="6" t="s">
        <v>18</v>
      </c>
      <c r="C6" s="6" t="s">
        <v>19</v>
      </c>
      <c r="D6" s="6" t="s">
        <v>20</v>
      </c>
      <c r="E6" s="6" t="s">
        <v>21</v>
      </c>
      <c r="F6" s="6" t="s">
        <v>22</v>
      </c>
      <c r="G6" s="6" t="s">
        <v>23</v>
      </c>
      <c r="H6" s="6" t="s">
        <v>24</v>
      </c>
      <c r="I6" s="6" t="s">
        <v>25</v>
      </c>
      <c r="J6" s="6" t="s">
        <v>26</v>
      </c>
      <c r="K6" s="6" t="s">
        <v>27</v>
      </c>
      <c r="L6" s="6" t="s">
        <v>28</v>
      </c>
      <c r="M6" s="6" t="n">
        <v>1840</v>
      </c>
      <c r="N6" s="6" t="n">
        <v>22</v>
      </c>
      <c r="O6" s="6" t="n">
        <v>61</v>
      </c>
    </row>
    <row r="7" customFormat="false" ht="60" hidden="false" customHeight="true" outlineLevel="0" collapsed="false">
      <c r="A7" s="5" t="n">
        <v>46268</v>
      </c>
      <c r="B7" s="6" t="s">
        <v>18</v>
      </c>
      <c r="C7" s="6" t="s">
        <v>19</v>
      </c>
      <c r="D7" s="6" t="s">
        <v>29</v>
      </c>
      <c r="E7" s="6" t="s">
        <v>30</v>
      </c>
      <c r="F7" s="6" t="s">
        <v>31</v>
      </c>
      <c r="G7" s="6" t="s">
        <v>32</v>
      </c>
      <c r="H7" s="6" t="s">
        <v>33</v>
      </c>
      <c r="I7" s="6" t="s">
        <v>34</v>
      </c>
      <c r="J7" s="6" t="s">
        <v>35</v>
      </c>
      <c r="K7" s="6" t="s">
        <v>36</v>
      </c>
      <c r="L7" s="6" t="s">
        <v>37</v>
      </c>
      <c r="M7" s="6" t="n">
        <v>2210</v>
      </c>
      <c r="N7" s="6" t="n">
        <v>14</v>
      </c>
      <c r="O7" s="6" t="n">
        <v>88</v>
      </c>
    </row>
    <row r="8" customFormat="false" ht="60" hidden="false" customHeight="true" outlineLevel="0" collapsed="false">
      <c r="A8" s="5" t="n">
        <v>46273</v>
      </c>
      <c r="B8" s="6" t="s">
        <v>18</v>
      </c>
      <c r="C8" s="6" t="s">
        <v>38</v>
      </c>
      <c r="D8" s="6" t="s">
        <v>29</v>
      </c>
      <c r="E8" s="6" t="s">
        <v>30</v>
      </c>
      <c r="F8" s="6" t="s">
        <v>39</v>
      </c>
      <c r="G8" s="6" t="s">
        <v>40</v>
      </c>
      <c r="H8" s="6" t="s">
        <v>33</v>
      </c>
      <c r="I8" s="6" t="s">
        <v>41</v>
      </c>
      <c r="J8" s="6" t="s">
        <v>42</v>
      </c>
      <c r="K8" s="6"/>
      <c r="L8" s="6" t="s">
        <v>43</v>
      </c>
      <c r="M8" s="6"/>
      <c r="N8" s="6"/>
      <c r="O8" s="6"/>
    </row>
    <row r="9" customFormat="false" ht="60" hidden="false" customHeight="true" outlineLevel="0" collapsed="false">
      <c r="A9" s="5" t="n">
        <v>46275</v>
      </c>
      <c r="B9" s="6" t="s">
        <v>18</v>
      </c>
      <c r="C9" s="6" t="s">
        <v>19</v>
      </c>
      <c r="D9" s="6" t="s">
        <v>44</v>
      </c>
      <c r="E9" s="6" t="s">
        <v>21</v>
      </c>
      <c r="F9" s="6" t="s">
        <v>45</v>
      </c>
      <c r="G9" s="6" t="s">
        <v>23</v>
      </c>
      <c r="H9" s="6" t="s">
        <v>24</v>
      </c>
      <c r="I9" s="6" t="s">
        <v>25</v>
      </c>
      <c r="J9" s="6" t="s">
        <v>26</v>
      </c>
      <c r="K9" s="6" t="s">
        <v>46</v>
      </c>
      <c r="L9" s="6" t="s">
        <v>47</v>
      </c>
      <c r="M9" s="6" t="n">
        <v>3120</v>
      </c>
      <c r="N9" s="6" t="n">
        <v>31</v>
      </c>
      <c r="O9" s="6" t="n">
        <v>140</v>
      </c>
    </row>
    <row r="10" customFormat="false" ht="60" hidden="false" customHeight="true" outlineLevel="0" collapsed="false">
      <c r="A10" s="5" t="n">
        <v>46280</v>
      </c>
      <c r="B10" s="6" t="s">
        <v>48</v>
      </c>
      <c r="C10" s="6" t="s">
        <v>19</v>
      </c>
      <c r="D10" s="6" t="s">
        <v>49</v>
      </c>
      <c r="E10" s="6" t="s">
        <v>21</v>
      </c>
      <c r="F10" s="6" t="s">
        <v>50</v>
      </c>
      <c r="G10" s="6" t="s">
        <v>32</v>
      </c>
      <c r="H10" s="6" t="s">
        <v>51</v>
      </c>
      <c r="I10" s="6" t="s">
        <v>52</v>
      </c>
      <c r="J10" s="6" t="s">
        <v>53</v>
      </c>
      <c r="K10" s="6" t="s">
        <v>54</v>
      </c>
      <c r="L10" s="6" t="s">
        <v>55</v>
      </c>
      <c r="M10" s="6"/>
      <c r="N10" s="6"/>
      <c r="O10" s="6"/>
    </row>
    <row r="11" customFormat="false" ht="60" hidden="false" customHeight="true" outlineLevel="0" collapsed="false">
      <c r="A11" s="5" t="n">
        <v>46282</v>
      </c>
      <c r="B11" s="6" t="s">
        <v>48</v>
      </c>
      <c r="C11" s="6" t="s">
        <v>56</v>
      </c>
      <c r="D11" s="6" t="s">
        <v>49</v>
      </c>
      <c r="E11" s="6" t="s">
        <v>21</v>
      </c>
      <c r="F11" s="6" t="s">
        <v>57</v>
      </c>
      <c r="G11" s="6" t="s">
        <v>58</v>
      </c>
      <c r="H11" s="6" t="s">
        <v>24</v>
      </c>
      <c r="I11" s="6" t="s">
        <v>41</v>
      </c>
      <c r="J11" s="6" t="s">
        <v>59</v>
      </c>
      <c r="K11" s="6"/>
      <c r="L11" s="6" t="s">
        <v>60</v>
      </c>
      <c r="M11" s="6"/>
      <c r="N11" s="6"/>
      <c r="O11" s="6"/>
    </row>
    <row r="12" customFormat="false" ht="60" hidden="false" customHeight="true" outlineLevel="0" collapsed="false">
      <c r="A12" s="5" t="n">
        <v>46287</v>
      </c>
      <c r="B12" s="6" t="s">
        <v>61</v>
      </c>
      <c r="C12" s="6" t="s">
        <v>19</v>
      </c>
      <c r="D12" s="6" t="s">
        <v>29</v>
      </c>
      <c r="E12" s="6" t="s">
        <v>30</v>
      </c>
      <c r="F12" s="6" t="s">
        <v>62</v>
      </c>
      <c r="G12" s="6" t="s">
        <v>63</v>
      </c>
      <c r="H12" s="6" t="s">
        <v>33</v>
      </c>
      <c r="I12" s="6" t="s">
        <v>34</v>
      </c>
      <c r="J12" s="6" t="s">
        <v>64</v>
      </c>
      <c r="K12" s="6" t="s">
        <v>65</v>
      </c>
      <c r="L12" s="6" t="s">
        <v>66</v>
      </c>
      <c r="M12" s="6"/>
      <c r="N12" s="6"/>
      <c r="O12" s="6"/>
    </row>
    <row r="13" customFormat="false" ht="60" hidden="false" customHeight="true" outlineLevel="0" collapsed="false">
      <c r="A13" s="5" t="n">
        <v>46289</v>
      </c>
      <c r="B13" s="6" t="s">
        <v>67</v>
      </c>
      <c r="C13" s="6" t="s">
        <v>19</v>
      </c>
      <c r="D13" s="6" t="s">
        <v>20</v>
      </c>
      <c r="E13" s="6" t="s">
        <v>21</v>
      </c>
      <c r="F13" s="6" t="s">
        <v>68</v>
      </c>
      <c r="G13" s="6" t="s">
        <v>23</v>
      </c>
      <c r="H13" s="6" t="s">
        <v>24</v>
      </c>
      <c r="I13" s="6" t="s">
        <v>69</v>
      </c>
      <c r="J13" s="6" t="s">
        <v>70</v>
      </c>
      <c r="K13" s="6"/>
      <c r="L13" s="6" t="s">
        <v>71</v>
      </c>
      <c r="M13" s="6"/>
      <c r="N13" s="6"/>
      <c r="O13" s="6"/>
    </row>
    <row r="14" customFormat="false" ht="60" hidden="false" customHeight="true" outlineLevel="0" collapsed="false">
      <c r="A14" s="5" t="n">
        <v>46294</v>
      </c>
      <c r="B14" s="6" t="s">
        <v>67</v>
      </c>
      <c r="C14" s="6" t="s">
        <v>38</v>
      </c>
      <c r="D14" s="6" t="s">
        <v>44</v>
      </c>
      <c r="E14" s="6" t="s">
        <v>21</v>
      </c>
      <c r="F14" s="6" t="s">
        <v>72</v>
      </c>
      <c r="G14" s="6" t="s">
        <v>40</v>
      </c>
      <c r="H14" s="6" t="s">
        <v>33</v>
      </c>
      <c r="I14" s="6" t="s">
        <v>73</v>
      </c>
      <c r="J14" s="6"/>
      <c r="K14" s="6"/>
      <c r="L14" s="6" t="s">
        <v>74</v>
      </c>
      <c r="M14" s="6"/>
      <c r="N14" s="6"/>
      <c r="O14" s="6"/>
    </row>
    <row r="15" customFormat="false" ht="60" hidden="false" customHeight="true" outlineLevel="0" collapsed="false">
      <c r="A15" s="5" t="n">
        <v>46296</v>
      </c>
      <c r="B15" s="6" t="s">
        <v>75</v>
      </c>
      <c r="C15" s="6" t="s">
        <v>19</v>
      </c>
      <c r="D15" s="6" t="s">
        <v>49</v>
      </c>
      <c r="E15" s="6" t="s">
        <v>76</v>
      </c>
      <c r="F15" s="6" t="s">
        <v>77</v>
      </c>
      <c r="G15" s="6" t="s">
        <v>32</v>
      </c>
      <c r="H15" s="6" t="s">
        <v>51</v>
      </c>
      <c r="I15" s="6" t="s">
        <v>41</v>
      </c>
      <c r="J15" s="6"/>
      <c r="K15" s="6"/>
      <c r="L15" s="6"/>
      <c r="M15" s="6"/>
      <c r="N15" s="6"/>
      <c r="O15" s="6"/>
    </row>
    <row r="16" customFormat="false" ht="60" hidden="false" customHeight="true" outlineLevel="0" collapsed="false">
      <c r="A16" s="5" t="n">
        <v>46301</v>
      </c>
      <c r="B16" s="6" t="s">
        <v>75</v>
      </c>
      <c r="C16" s="6" t="s">
        <v>19</v>
      </c>
      <c r="D16" s="6" t="s">
        <v>29</v>
      </c>
      <c r="E16" s="6" t="s">
        <v>76</v>
      </c>
      <c r="F16" s="6" t="s">
        <v>78</v>
      </c>
      <c r="G16" s="6" t="s">
        <v>63</v>
      </c>
      <c r="H16" s="6" t="s">
        <v>33</v>
      </c>
      <c r="I16" s="6" t="s">
        <v>34</v>
      </c>
      <c r="J16" s="6"/>
      <c r="K16" s="6"/>
      <c r="L16" s="6" t="s">
        <v>79</v>
      </c>
      <c r="M16" s="6"/>
      <c r="N16" s="6"/>
      <c r="O16" s="6"/>
    </row>
    <row r="17" customFormat="false" ht="60" hidden="false" customHeight="true" outlineLevel="0" collapsed="false">
      <c r="A17" s="5" t="n">
        <v>46303</v>
      </c>
      <c r="B17" s="6" t="s">
        <v>75</v>
      </c>
      <c r="C17" s="6" t="s">
        <v>80</v>
      </c>
      <c r="D17" s="6" t="s">
        <v>44</v>
      </c>
      <c r="E17" s="6" t="s">
        <v>76</v>
      </c>
      <c r="F17" s="6" t="s">
        <v>81</v>
      </c>
      <c r="G17" s="6" t="s">
        <v>82</v>
      </c>
      <c r="H17" s="6" t="s">
        <v>24</v>
      </c>
      <c r="I17" s="6" t="s">
        <v>83</v>
      </c>
      <c r="J17" s="6"/>
      <c r="K17" s="6"/>
      <c r="L17" s="6" t="s">
        <v>84</v>
      </c>
      <c r="M17" s="6"/>
      <c r="N17" s="6"/>
      <c r="O17" s="6"/>
    </row>
    <row r="18" customFormat="false" ht="60" hidden="false" customHeight="true" outlineLevel="0" collapsed="false">
      <c r="A18" s="5" t="n">
        <v>46308</v>
      </c>
      <c r="B18" s="6" t="s">
        <v>85</v>
      </c>
      <c r="C18" s="6" t="s">
        <v>19</v>
      </c>
      <c r="D18" s="6" t="s">
        <v>20</v>
      </c>
      <c r="E18" s="6" t="s">
        <v>76</v>
      </c>
      <c r="F18" s="6" t="s">
        <v>86</v>
      </c>
      <c r="G18" s="6" t="s">
        <v>23</v>
      </c>
      <c r="H18" s="6" t="s">
        <v>24</v>
      </c>
      <c r="I18" s="6" t="s">
        <v>25</v>
      </c>
      <c r="J18" s="6"/>
      <c r="K18" s="6"/>
      <c r="L18" s="6" t="s">
        <v>87</v>
      </c>
      <c r="M18" s="6"/>
      <c r="N18" s="6"/>
      <c r="O18" s="6"/>
    </row>
  </sheetData>
  <conditionalFormatting sqref="B6:B60">
    <cfRule type="expression" priority="2" aboveAverage="0" equalAverage="0" bottom="0" percent="0" rank="0" text="" dxfId="0">
      <formula>$B6="Idea"</formula>
    </cfRule>
    <cfRule type="expression" priority="3" aboveAverage="0" equalAverage="0" bottom="0" percent="0" rank="0" text="" dxfId="1">
      <formula>$B6="Drafting"</formula>
    </cfRule>
    <cfRule type="expression" priority="4" aboveAverage="0" equalAverage="0" bottom="0" percent="0" rank="0" text="" dxfId="2">
      <formula>$B6="In review"</formula>
    </cfRule>
    <cfRule type="expression" priority="5" aboveAverage="0" equalAverage="0" bottom="0" percent="0" rank="0" text="" dxfId="3">
      <formula>$B6="Scheduled"</formula>
    </cfRule>
    <cfRule type="expression" priority="6" aboveAverage="0" equalAverage="0" bottom="0" percent="0" rank="0" text="" dxfId="4">
      <formula>$B6="Published"</formula>
    </cfRule>
    <cfRule type="expression" priority="7" aboveAverage="0" equalAverage="0" bottom="0" percent="0" rank="0" text="" dxfId="5">
      <formula>$B6="On hold"</formula>
    </cfRule>
  </conditionalFormatting>
  <dataValidations count="4">
    <dataValidation allowBlank="true" errorStyle="stop" operator="between" showDropDown="false" showErrorMessage="false" showInputMessage="false" sqref="B6:B60" type="list">
      <formula1>"Idea,Drafting,In review,Scheduled,Published,On hold"</formula1>
      <formula2>0</formula2>
    </dataValidation>
    <dataValidation allowBlank="true" errorStyle="stop" operator="between" showDropDown="false" showErrorMessage="false" showInputMessage="false" sqref="C6:C60" type="list">
      <formula1>"LinkedIn,Email,Website,Event"</formula1>
      <formula2>0</formula2>
    </dataValidation>
    <dataValidation allowBlank="true" errorStyle="stop" operator="between" showDropDown="false" showErrorMessage="false" showInputMessage="false" sqref="D6:D60" type="list">
      <formula1>"Point of view,Client work,Process,Behind the build"</formula1>
      <formula2>0</formula2>
    </dataValidation>
    <dataValidation allowBlank="true" errorStyle="stop" operator="between" showDropDown="false" showErrorMessage="false" showInputMessage="false" sqref="H6:H60" type="list">
      <formula1>"Founder,Studio director,Marketing coordinator"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3" min="3" style="0" width="12"/>
    <col collapsed="false" customWidth="true" hidden="false" outlineLevel="0" max="4" min="4" style="0" width="4"/>
    <col collapsed="false" customWidth="true" hidden="false" outlineLevel="0" max="5" min="5" style="0" width="18"/>
    <col collapsed="false" customWidth="true" hidden="false" outlineLevel="0" max="6" min="6" style="0" width="40"/>
    <col collapsed="false" customWidth="true" hidden="false" outlineLevel="0" max="7" min="7" style="0" width="14"/>
  </cols>
  <sheetData>
    <row r="2" customFormat="false" ht="19.7" hidden="false" customHeight="false" outlineLevel="0" collapsed="false">
      <c r="B2" s="1" t="s">
        <v>88</v>
      </c>
    </row>
    <row r="3" customFormat="false" ht="15" hidden="false" customHeight="false" outlineLevel="0" collapsed="false">
      <c r="B3" s="2" t="s">
        <v>89</v>
      </c>
    </row>
    <row r="5" customFormat="false" ht="15" hidden="false" customHeight="false" outlineLevel="0" collapsed="false">
      <c r="B5" s="7" t="s">
        <v>90</v>
      </c>
      <c r="E5" s="7" t="s">
        <v>91</v>
      </c>
    </row>
    <row r="6" customFormat="false" ht="15" hidden="false" customHeight="false" outlineLevel="0" collapsed="false">
      <c r="B6" s="8" t="s">
        <v>4</v>
      </c>
      <c r="C6" s="8" t="s">
        <v>92</v>
      </c>
      <c r="E6" s="8" t="s">
        <v>93</v>
      </c>
      <c r="F6" s="8" t="s">
        <v>94</v>
      </c>
    </row>
    <row r="7" customFormat="false" ht="15" hidden="false" customHeight="false" outlineLevel="0" collapsed="false">
      <c r="B7" s="9" t="s">
        <v>75</v>
      </c>
      <c r="C7" s="9" t="n">
        <f aca="false">COUNTIF(Calendar!$B$6:$B$60,B7)</f>
        <v>3</v>
      </c>
      <c r="E7" s="9" t="s">
        <v>95</v>
      </c>
      <c r="F7" s="10" t="n">
        <f aca="false">IFERROR(AVERAGEIFS(Calendar!$M$6:$M$60,Calendar!$B$6:$B$60,"Published"),0)</f>
        <v>2390</v>
      </c>
    </row>
    <row r="8" customFormat="false" ht="15" hidden="false" customHeight="false" outlineLevel="0" collapsed="false">
      <c r="B8" s="9" t="s">
        <v>67</v>
      </c>
      <c r="C8" s="9" t="n">
        <f aca="false">COUNTIF(Calendar!$B$6:$B$60,B8)</f>
        <v>2</v>
      </c>
      <c r="E8" s="9" t="s">
        <v>96</v>
      </c>
      <c r="F8" s="10" t="n">
        <f aca="false">IFERROR(AVERAGEIFS(Calendar!$N$6:$N$60,Calendar!$B$6:$B$60,"Published"),0)</f>
        <v>22.3333333333333</v>
      </c>
    </row>
    <row r="9" customFormat="false" ht="15" hidden="false" customHeight="false" outlineLevel="0" collapsed="false">
      <c r="B9" s="9" t="s">
        <v>61</v>
      </c>
      <c r="C9" s="9" t="n">
        <f aca="false">COUNTIF(Calendar!$B$6:$B$60,B9)</f>
        <v>1</v>
      </c>
      <c r="E9" s="9" t="s">
        <v>97</v>
      </c>
      <c r="F9" s="10" t="n">
        <f aca="false">IFERROR(AVERAGEIFS(Calendar!$O$6:$O$60,Calendar!$B$6:$B$60,"Published"),0)</f>
        <v>96.3333333333333</v>
      </c>
    </row>
    <row r="10" customFormat="false" ht="15" hidden="false" customHeight="false" outlineLevel="0" collapsed="false">
      <c r="B10" s="9" t="s">
        <v>48</v>
      </c>
      <c r="C10" s="9" t="n">
        <f aca="false">COUNTIF(Calendar!$B$6:$B$60,B10)</f>
        <v>2</v>
      </c>
    </row>
    <row r="11" customFormat="false" ht="15" hidden="false" customHeight="false" outlineLevel="0" collapsed="false">
      <c r="B11" s="9" t="s">
        <v>18</v>
      </c>
      <c r="C11" s="9" t="n">
        <f aca="false">COUNTIF(Calendar!$B$6:$B$60,B11)</f>
        <v>4</v>
      </c>
    </row>
    <row r="12" customFormat="false" ht="15" hidden="false" customHeight="false" outlineLevel="0" collapsed="false">
      <c r="B12" s="9" t="s">
        <v>85</v>
      </c>
      <c r="C12" s="9" t="n">
        <f aca="false">COUNTIF(Calendar!$B$6:$B$60,B12)</f>
        <v>1</v>
      </c>
      <c r="E12" s="7" t="s">
        <v>98</v>
      </c>
    </row>
    <row r="13" customFormat="false" ht="15" hidden="false" customHeight="false" outlineLevel="0" collapsed="false">
      <c r="B13" s="11" t="s">
        <v>99</v>
      </c>
      <c r="C13" s="11" t="n">
        <f aca="false">SUM(C7:C12)</f>
        <v>13</v>
      </c>
      <c r="E13" s="8" t="s">
        <v>100</v>
      </c>
      <c r="F13" s="8" t="s">
        <v>8</v>
      </c>
      <c r="G13" s="8" t="s">
        <v>15</v>
      </c>
    </row>
    <row r="14" customFormat="false" ht="23.85" hidden="false" customHeight="false" outlineLevel="0" collapsed="false">
      <c r="E14" s="9" t="n">
        <v>1</v>
      </c>
      <c r="F14" s="12" t="str">
        <f aca="false">IFERROR(INDEX(Calendar!$F$6:$F$60,MATCH(G14,Calendar!$M$6:$M$60,0)),"")</f>
        <v>A retainer is a promise about capacity, not a discount</v>
      </c>
      <c r="G14" s="10" t="n">
        <f aca="false">IFERROR(LARGE(Calendar!$M$6:$M$60,1),"")</f>
        <v>3120</v>
      </c>
    </row>
    <row r="15" customFormat="false" ht="23.85" hidden="false" customHeight="false" outlineLevel="0" collapsed="false">
      <c r="B15" s="7" t="s">
        <v>101</v>
      </c>
      <c r="E15" s="9" t="n">
        <v>2</v>
      </c>
      <c r="F15" s="12" t="str">
        <f aca="false">IFERROR(INDEX(Calendar!$F$6:$F$60,MATCH(G15,Calendar!$M$6:$M$60,0)),"")</f>
        <v>Rebrand for a regional coffee roaster: before and after</v>
      </c>
      <c r="G15" s="10" t="n">
        <f aca="false">IFERROR(LARGE(Calendar!$M$6:$M$60,2),"")</f>
        <v>2210</v>
      </c>
    </row>
    <row r="16" customFormat="false" ht="23.85" hidden="false" customHeight="false" outlineLevel="0" collapsed="false">
      <c r="B16" s="9" t="s">
        <v>102</v>
      </c>
      <c r="C16" s="9" t="n">
        <f aca="false">COUNTIF(Calendar!$B$6:$B$60,"Published")</f>
        <v>4</v>
      </c>
      <c r="E16" s="9" t="n">
        <v>3</v>
      </c>
      <c r="F16" s="12" t="str">
        <f aca="false">IFERROR(INDEX(Calendar!$F$6:$F$60,MATCH(G16,Calendar!$M$6:$M$60,0)),"")</f>
        <v>Why we stopped reviewing every single deliverable</v>
      </c>
      <c r="G16" s="10" t="n">
        <f aca="false">IFERROR(LARGE(Calendar!$M$6:$M$60,3),"")</f>
        <v>1840</v>
      </c>
    </row>
    <row r="17" customFormat="false" ht="15" hidden="false" customHeight="false" outlineLevel="0" collapsed="false">
      <c r="B17" s="9" t="s">
        <v>103</v>
      </c>
      <c r="C17" s="13" t="n">
        <v>6</v>
      </c>
    </row>
    <row r="18" customFormat="false" ht="45" hidden="false" customHeight="true" outlineLevel="0" collapsed="false">
      <c r="B18" s="9" t="s">
        <v>104</v>
      </c>
      <c r="C18" s="14" t="n">
        <f aca="false">IFERROR(C16/C17,0)</f>
        <v>0.666666666666667</v>
      </c>
      <c r="E18" s="15" t="s">
        <v>105</v>
      </c>
    </row>
    <row r="19" customFormat="false" ht="15" hidden="false" customHeight="false" outlineLevel="0" collapsed="false">
      <c r="B19" s="3" t="s">
        <v>106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80"/>
  </cols>
  <sheetData>
    <row r="2" customFormat="false" ht="19.7" hidden="false" customHeight="false" outlineLevel="0" collapsed="false">
      <c r="B2" s="1" t="s">
        <v>107</v>
      </c>
    </row>
    <row r="3" customFormat="false" ht="15" hidden="false" customHeight="false" outlineLevel="0" collapsed="false">
      <c r="B3" s="2" t="s">
        <v>108</v>
      </c>
    </row>
    <row r="5" customFormat="false" ht="15" hidden="false" customHeight="false" outlineLevel="0" collapsed="false">
      <c r="B5" s="7" t="s">
        <v>109</v>
      </c>
    </row>
    <row r="6" customFormat="false" ht="42" hidden="false" customHeight="true" outlineLevel="0" collapsed="false">
      <c r="B6" s="11" t="s">
        <v>110</v>
      </c>
      <c r="C6" s="12" t="s">
        <v>111</v>
      </c>
    </row>
    <row r="7" customFormat="false" ht="42" hidden="false" customHeight="true" outlineLevel="0" collapsed="false">
      <c r="B7" s="11" t="s">
        <v>112</v>
      </c>
      <c r="C7" s="12" t="s">
        <v>113</v>
      </c>
    </row>
    <row r="8" customFormat="false" ht="42" hidden="false" customHeight="true" outlineLevel="0" collapsed="false">
      <c r="B8" s="11" t="s">
        <v>114</v>
      </c>
      <c r="C8" s="12" t="s">
        <v>115</v>
      </c>
    </row>
    <row r="9" customFormat="false" ht="42" hidden="false" customHeight="true" outlineLevel="0" collapsed="false">
      <c r="B9" s="11" t="s">
        <v>116</v>
      </c>
      <c r="C9" s="12" t="s">
        <v>117</v>
      </c>
    </row>
    <row r="10" customFormat="false" ht="42" hidden="false" customHeight="true" outlineLevel="0" collapsed="false">
      <c r="B10" s="11" t="s">
        <v>118</v>
      </c>
      <c r="C10" s="12" t="s">
        <v>119</v>
      </c>
    </row>
    <row r="13" customFormat="false" ht="15" hidden="false" customHeight="false" outlineLevel="0" collapsed="false">
      <c r="B13" s="7" t="s">
        <v>120</v>
      </c>
    </row>
    <row r="14" customFormat="false" ht="30" hidden="false" customHeight="true" outlineLevel="0" collapsed="false">
      <c r="B14" s="11" t="s">
        <v>121</v>
      </c>
      <c r="C14" s="12" t="s">
        <v>122</v>
      </c>
    </row>
    <row r="15" customFormat="false" ht="30" hidden="false" customHeight="true" outlineLevel="0" collapsed="false">
      <c r="B15" s="11" t="s">
        <v>123</v>
      </c>
      <c r="C15" s="12" t="s">
        <v>124</v>
      </c>
    </row>
    <row r="16" customFormat="false" ht="30" hidden="false" customHeight="true" outlineLevel="0" collapsed="false">
      <c r="B16" s="11" t="s">
        <v>125</v>
      </c>
      <c r="C16" s="12" t="s">
        <v>126</v>
      </c>
    </row>
    <row r="17" customFormat="false" ht="30" hidden="false" customHeight="true" outlineLevel="0" collapsed="false">
      <c r="B17" s="11" t="s">
        <v>127</v>
      </c>
      <c r="C17" s="12" t="s">
        <v>128</v>
      </c>
    </row>
    <row r="19" customFormat="false" ht="15" hidden="false" customHeight="false" outlineLevel="0" collapsed="false">
      <c r="B19" s="7" t="s">
        <v>129</v>
      </c>
    </row>
    <row r="20" customFormat="false" ht="15" hidden="false" customHeight="false" outlineLevel="0" collapsed="false">
      <c r="B20" s="11" t="s">
        <v>130</v>
      </c>
      <c r="C20" s="9" t="s">
        <v>131</v>
      </c>
    </row>
    <row r="21" customFormat="false" ht="15" hidden="false" customHeight="false" outlineLevel="0" collapsed="false">
      <c r="B21" s="11" t="s">
        <v>132</v>
      </c>
      <c r="C21" s="9" t="s">
        <v>133</v>
      </c>
    </row>
    <row r="22" customFormat="false" ht="15" hidden="false" customHeight="false" outlineLevel="0" collapsed="false">
      <c r="B22" s="11" t="s">
        <v>134</v>
      </c>
      <c r="C22" s="9" t="s">
        <v>135</v>
      </c>
    </row>
    <row r="23" customFormat="false" ht="15" hidden="false" customHeight="false" outlineLevel="0" collapsed="false">
      <c r="B23" s="11" t="s">
        <v>136</v>
      </c>
      <c r="C23" s="9" t="s">
        <v>137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3" min="2" style="0" width="44"/>
    <col collapsed="false" customWidth="true" hidden="false" outlineLevel="0" max="4" min="4" style="0" width="12"/>
  </cols>
  <sheetData>
    <row r="1" customFormat="false" ht="19.7" hidden="false" customHeight="false" outlineLevel="0" collapsed="false">
      <c r="A1" s="1" t="s">
        <v>138</v>
      </c>
    </row>
    <row r="2" customFormat="false" ht="15" hidden="false" customHeight="false" outlineLevel="0" collapsed="false">
      <c r="A2" s="2" t="s">
        <v>139</v>
      </c>
    </row>
    <row r="4" customFormat="false" ht="15" hidden="false" customHeight="false" outlineLevel="0" collapsed="false">
      <c r="A4" s="4" t="s">
        <v>140</v>
      </c>
      <c r="B4" s="4" t="s">
        <v>141</v>
      </c>
      <c r="C4" s="4" t="s">
        <v>142</v>
      </c>
      <c r="D4" s="4" t="s">
        <v>143</v>
      </c>
    </row>
    <row r="5" customFormat="false" ht="23.85" hidden="false" customHeight="false" outlineLevel="0" collapsed="false">
      <c r="A5" s="6" t="s">
        <v>44</v>
      </c>
      <c r="B5" s="6" t="s">
        <v>144</v>
      </c>
      <c r="C5" s="6" t="s">
        <v>145</v>
      </c>
      <c r="D5" s="16" t="n">
        <v>0.3</v>
      </c>
    </row>
    <row r="6" customFormat="false" ht="15" hidden="false" customHeight="false" outlineLevel="0" collapsed="false">
      <c r="A6" s="6" t="s">
        <v>29</v>
      </c>
      <c r="B6" s="6" t="s">
        <v>146</v>
      </c>
      <c r="C6" s="6" t="s">
        <v>147</v>
      </c>
      <c r="D6" s="16" t="n">
        <v>0.3</v>
      </c>
    </row>
    <row r="7" customFormat="false" ht="15" hidden="false" customHeight="false" outlineLevel="0" collapsed="false">
      <c r="A7" s="6" t="s">
        <v>49</v>
      </c>
      <c r="B7" s="6" t="s">
        <v>148</v>
      </c>
      <c r="C7" s="6" t="s">
        <v>149</v>
      </c>
      <c r="D7" s="16" t="n">
        <v>0.25</v>
      </c>
    </row>
    <row r="8" customFormat="false" ht="15" hidden="false" customHeight="false" outlineLevel="0" collapsed="false">
      <c r="A8" s="6" t="s">
        <v>20</v>
      </c>
      <c r="B8" s="6" t="s">
        <v>150</v>
      </c>
      <c r="C8" s="6" t="s">
        <v>151</v>
      </c>
      <c r="D8" s="16" t="n">
        <v>0.15</v>
      </c>
    </row>
    <row r="9" customFormat="false" ht="15" hidden="false" customHeight="false" outlineLevel="0" collapsed="false">
      <c r="A9" s="11" t="s">
        <v>99</v>
      </c>
      <c r="D9" s="17" t="n">
        <f aca="false">SUM(D5:D8)</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44"/>
    <col collapsed="false" customWidth="true" hidden="false" outlineLevel="0" max="4" min="3" style="0" width="12"/>
    <col collapsed="false" customWidth="true" hidden="false" outlineLevel="0" max="5" min="5" style="0" width="18"/>
    <col collapsed="false" customWidth="true" hidden="false" outlineLevel="0" max="6" min="6" style="0" width="44"/>
  </cols>
  <sheetData>
    <row r="1" customFormat="false" ht="19.7" hidden="false" customHeight="false" outlineLevel="0" collapsed="false">
      <c r="A1" s="1" t="s">
        <v>152</v>
      </c>
    </row>
    <row r="2" customFormat="false" ht="15" hidden="false" customHeight="false" outlineLevel="0" collapsed="false">
      <c r="A2" s="2" t="s">
        <v>153</v>
      </c>
    </row>
    <row r="4" customFormat="false" ht="15" hidden="false" customHeight="false" outlineLevel="0" collapsed="false">
      <c r="A4" s="4" t="s">
        <v>7</v>
      </c>
      <c r="B4" s="4" t="s">
        <v>154</v>
      </c>
      <c r="C4" s="4" t="s">
        <v>155</v>
      </c>
      <c r="D4" s="4" t="s">
        <v>156</v>
      </c>
      <c r="E4" s="4" t="s">
        <v>157</v>
      </c>
      <c r="F4" s="4" t="s">
        <v>158</v>
      </c>
    </row>
    <row r="5" customFormat="false" ht="23.85" hidden="false" customHeight="false" outlineLevel="0" collapsed="false">
      <c r="A5" s="6" t="s">
        <v>30</v>
      </c>
      <c r="B5" s="6" t="s">
        <v>159</v>
      </c>
      <c r="C5" s="5" t="n">
        <v>46266</v>
      </c>
      <c r="D5" s="5" t="n">
        <v>46295</v>
      </c>
      <c r="E5" s="6" t="s">
        <v>34</v>
      </c>
      <c r="F5" s="6" t="s">
        <v>160</v>
      </c>
    </row>
    <row r="6" customFormat="false" ht="23.85" hidden="false" customHeight="false" outlineLevel="0" collapsed="false">
      <c r="A6" s="6" t="s">
        <v>76</v>
      </c>
      <c r="B6" s="6" t="s">
        <v>161</v>
      </c>
      <c r="C6" s="5" t="n">
        <v>46296</v>
      </c>
      <c r="D6" s="5" t="n">
        <v>46341</v>
      </c>
      <c r="E6" s="6" t="s">
        <v>41</v>
      </c>
      <c r="F6" s="6" t="s">
        <v>162</v>
      </c>
    </row>
    <row r="7" customFormat="false" ht="23.85" hidden="false" customHeight="false" outlineLevel="0" collapsed="false">
      <c r="A7" s="6" t="s">
        <v>21</v>
      </c>
      <c r="B7" s="6" t="s">
        <v>163</v>
      </c>
      <c r="C7" s="6"/>
      <c r="D7" s="6"/>
      <c r="E7" s="6" t="s">
        <v>25</v>
      </c>
      <c r="F7" s="6" t="s">
        <v>164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2026-09-05T23:19:55Z</dcterms:created>
  <dc:creator>openpyxl</dc:creator>
  <dc:description/>
  <dc:language>en-US</dc:language>
  <cp:lastModifiedBy/>
  <dcterms:modified xsi:type="dcterms:W3CDTF">2026-09-05T23:19:55Z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